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Results/Aggregated Energy Flows/"/>
    </mc:Choice>
  </mc:AlternateContent>
  <xr:revisionPtr revIDLastSave="15" documentId="8_{316B49B4-2618-4033-A436-C816E8DC53A3}" xr6:coauthVersionLast="47" xr6:coauthVersionMax="47" xr10:uidLastSave="{BCAFCE39-0B00-4822-88B8-07ABAA320A3B}"/>
  <bookViews>
    <workbookView xWindow="28680" yWindow="-270" windowWidth="29040" windowHeight="15840" xr2:uid="{936416F6-41BE-4E51-9ACE-85116B9451A4}"/>
  </bookViews>
  <sheets>
    <sheet name="aggregated_energyflows_PI_Mean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8" i="1"/>
  <c r="J9" i="1"/>
  <c r="J10" i="1"/>
  <c r="J18" i="1"/>
  <c r="J22" i="1"/>
  <c r="J26" i="1"/>
  <c r="J30" i="1"/>
  <c r="D13" i="1"/>
  <c r="F13" i="1" s="1"/>
  <c r="J13" i="1" s="1"/>
  <c r="F32" i="1"/>
  <c r="J32" i="1" s="1"/>
  <c r="F31" i="1"/>
  <c r="J31" i="1" s="1"/>
  <c r="F30" i="1"/>
  <c r="F29" i="1"/>
  <c r="J29" i="1" s="1"/>
  <c r="F28" i="1"/>
  <c r="J28" i="1" s="1"/>
  <c r="F27" i="1"/>
  <c r="J27" i="1" s="1"/>
  <c r="F26" i="1"/>
  <c r="F25" i="1"/>
  <c r="J25" i="1" s="1"/>
  <c r="F24" i="1"/>
  <c r="J24" i="1" s="1"/>
  <c r="F23" i="1"/>
  <c r="J23" i="1" s="1"/>
  <c r="F22" i="1"/>
  <c r="F21" i="1"/>
  <c r="J21" i="1" s="1"/>
  <c r="F20" i="1"/>
  <c r="J20" i="1" s="1"/>
  <c r="F19" i="1"/>
  <c r="J19" i="1" s="1"/>
  <c r="F18" i="1"/>
  <c r="F17" i="1"/>
  <c r="J17" i="1" s="1"/>
  <c r="F16" i="1"/>
  <c r="J16" i="1" s="1"/>
  <c r="F15" i="1"/>
  <c r="J15" i="1" s="1"/>
  <c r="F14" i="1"/>
  <c r="J14" i="1" s="1"/>
  <c r="F12" i="1"/>
  <c r="J12" i="1" s="1"/>
  <c r="F11" i="1"/>
  <c r="J11" i="1" s="1"/>
  <c r="F10" i="1"/>
  <c r="F9" i="1"/>
  <c r="F8" i="1"/>
  <c r="J8" i="1" s="1"/>
  <c r="F7" i="1"/>
  <c r="J7" i="1" s="1"/>
  <c r="F6" i="1"/>
  <c r="J6" i="1" s="1"/>
  <c r="F5" i="1"/>
  <c r="J5" i="1" s="1"/>
  <c r="F4" i="1"/>
  <c r="J4" i="1" s="1"/>
  <c r="F3" i="1"/>
  <c r="J3" i="1" s="1"/>
  <c r="F2" i="1"/>
  <c r="J2" i="1" s="1"/>
</calcChain>
</file>

<file path=xl/sharedStrings.xml><?xml version="1.0" encoding="utf-8"?>
<sst xmlns="http://schemas.openxmlformats.org/spreadsheetml/2006/main" count="156" uniqueCount="55">
  <si>
    <t>system</t>
  </si>
  <si>
    <t>amp</t>
  </si>
  <si>
    <t>parameter</t>
  </si>
  <si>
    <t>value</t>
  </si>
  <si>
    <t>new system</t>
  </si>
  <si>
    <t>original</t>
  </si>
  <si>
    <t>CHP heat gen to CP [MWh]</t>
  </si>
  <si>
    <t>CHP heat gen to TES [MWh]</t>
  </si>
  <si>
    <t>CHP excess heat gen [MWh]</t>
  </si>
  <si>
    <t>GT electricity gen to HP [MWh]</t>
  </si>
  <si>
    <t>GT electricity gen to battery [MWh]</t>
  </si>
  <si>
    <t>GT electricity gen to ElB [MWh]</t>
  </si>
  <si>
    <t>GT electricity gen to H2E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</si>
  <si>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</si>
  <si>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</si>
  <si>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</si>
  <si>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</si>
  <si>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battery [MWh]</t>
  </si>
  <si>
    <t>grid to electric boiler [MWh]</t>
  </si>
  <si>
    <t>grid to electrolyser [MWh]</t>
  </si>
  <si>
    <t>grid to HP [MWh]</t>
  </si>
  <si>
    <t>grid to process [MWh]</t>
  </si>
  <si>
    <t>ElB gen to CP [MWh]</t>
  </si>
  <si>
    <t>ElB gen to TES [MWh]</t>
  </si>
  <si>
    <t>battery to ElB [MWh]</t>
  </si>
  <si>
    <t>battery to electrolyser [MWh]</t>
  </si>
  <si>
    <t>battery to HP [MWh]</t>
  </si>
  <si>
    <t>battery to process [MWh]</t>
  </si>
  <si>
    <t>battery to grid [MWh]</t>
  </si>
  <si>
    <t>TES to CP [MWh]</t>
  </si>
  <si>
    <t>H2 from electrolyser to boiler [MWh]</t>
  </si>
  <si>
    <t>H2 from electrolyser to storage [MWh]</t>
  </si>
  <si>
    <t>Hydrogen boiler to CP [MWh]</t>
  </si>
  <si>
    <t>H2 from storage to boiler [MWh]</t>
  </si>
  <si>
    <t>Heat from HP to CP [MWh]</t>
  </si>
  <si>
    <t>Heat from HP to TES [MWh]</t>
  </si>
  <si>
    <t>CHP</t>
  </si>
  <si>
    <t>Heat demand</t>
  </si>
  <si>
    <t>TES</t>
  </si>
  <si>
    <t>Excess heat</t>
  </si>
  <si>
    <t>Heat pump</t>
  </si>
  <si>
    <t>Battery</t>
  </si>
  <si>
    <t>ElB</t>
  </si>
  <si>
    <t>H2E</t>
  </si>
  <si>
    <t>Excess electricity</t>
  </si>
  <si>
    <t>Electric demand</t>
  </si>
  <si>
    <t>Electricity to grid</t>
  </si>
  <si>
    <t>Environment</t>
  </si>
  <si>
    <t>Natural Gas</t>
  </si>
  <si>
    <t>Grid electricity</t>
  </si>
  <si>
    <t xml:space="preserve">TES </t>
  </si>
  <si>
    <t>Grid electric demand</t>
  </si>
  <si>
    <t>H2</t>
  </si>
  <si>
    <t>H2B</t>
  </si>
  <si>
    <t>H2S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</si>
</sst>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2C4B-9ED7-4C6B-8FA0-3D3A3E4A0228}">
  <dimension ref="A1:J32"/>
  <sheetViews>
    <sheetView tabSelected="1" workbookViewId="0">
      <selection activeCell="E2" sqref="E2"/>
    </sheetView>
  </sheetViews>
  <sheetFormatPr defaultRowHeight="15" x14ac:dyDescent="0.25"/>
  <cols>
    <col min="3" max="3" width="31.855468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</row>
    <row r="2" spans="1:10" x14ac:dyDescent="0.25">
      <c r="A2" t="s">
        <v>4</v>
      </c>
      <c r="B2" t="s">
        <v>5</v>
      </c>
      <c r="C2" t="s">
        <v>6</v>
      </c>
      <c r="D2">
        <v>44152.988226999201</v>
      </c>
      <c r="F2">
        <f>ROUND(D2,0)</f>
        <v>44153</v>
      </c>
      <c r="G2" t="s">
        <v>36</v>
      </c>
      <c r="H2" t="s">
        <v>37</v>
      </c>
      <c r="J2" t="str">
        <f>CONCATENATE(G2," ","[",IF(F2=0,"",F2),"]"," ",H2)</f>
        <v>CHP [44153] Heat demand</v>
      </c>
    </row>
    <row r="3" spans="1:10" x14ac:dyDescent="0.25">
      <c r="A3" t="s">
        <v>4</v>
      </c>
      <c r="B3" t="s">
        <v>5</v>
      </c>
      <c r="C3" t="s">
        <v>7</v>
      </c>
      <c r="D3">
        <v>4255.5088978184403</v>
      </c>
      <c r="F3">
        <f t="shared" ref="F3:F32" si="0">ROUND(D3,0)</f>
        <v>4256</v>
      </c>
      <c r="G3" t="s">
        <v>36</v>
      </c>
      <c r="H3" t="s">
        <v>38</v>
      </c>
      <c r="J3" t="str">
        <f t="shared" ref="J3:J32" si="1">CONCATENATE(G3," ","[",IF(F3=0,"",F3),"]"," ",H3)</f>
        <v>CHP [4256] TES</v>
      </c>
    </row>
    <row r="4" spans="1:10" x14ac:dyDescent="0.25">
      <c r="A4" t="s">
        <v>4</v>
      </c>
      <c r="B4" t="s">
        <v>5</v>
      </c>
      <c r="C4" t="s">
        <v>8</v>
      </c>
      <c r="D4">
        <v>8386.8008680589701</v>
      </c>
      <c r="F4">
        <f t="shared" si="0"/>
        <v>8387</v>
      </c>
      <c r="G4" t="s">
        <v>36</v>
      </c>
      <c r="H4" t="s">
        <v>39</v>
      </c>
      <c r="J4" t="str">
        <f t="shared" si="1"/>
        <v>CHP [8387] Excess heat</v>
      </c>
    </row>
    <row r="5" spans="1:10" x14ac:dyDescent="0.25">
      <c r="A5" t="s">
        <v>4</v>
      </c>
      <c r="B5" t="s">
        <v>5</v>
      </c>
      <c r="C5" t="s">
        <v>9</v>
      </c>
      <c r="D5">
        <v>0</v>
      </c>
      <c r="F5">
        <f t="shared" si="0"/>
        <v>0</v>
      </c>
      <c r="G5" t="s">
        <v>36</v>
      </c>
      <c r="H5" t="s">
        <v>40</v>
      </c>
      <c r="J5" t="str">
        <f t="shared" si="1"/>
        <v>CHP [] Heat pump</v>
      </c>
    </row>
    <row r="6" spans="1:10" x14ac:dyDescent="0.25">
      <c r="A6" t="s">
        <v>4</v>
      </c>
      <c r="B6" t="s">
        <v>5</v>
      </c>
      <c r="C6" t="s">
        <v>10</v>
      </c>
      <c r="D6">
        <v>0</v>
      </c>
      <c r="F6">
        <f t="shared" si="0"/>
        <v>0</v>
      </c>
      <c r="G6" t="s">
        <v>36</v>
      </c>
      <c r="H6" t="s">
        <v>41</v>
      </c>
      <c r="J6" t="str">
        <f t="shared" si="1"/>
        <v>CHP [] Battery</v>
      </c>
    </row>
    <row r="7" spans="1:10" x14ac:dyDescent="0.25">
      <c r="A7" t="s">
        <v>4</v>
      </c>
      <c r="B7" t="s">
        <v>5</v>
      </c>
      <c r="C7" t="s">
        <v>11</v>
      </c>
      <c r="D7">
        <v>4344.9870339473</v>
      </c>
      <c r="F7">
        <f t="shared" si="0"/>
        <v>4345</v>
      </c>
      <c r="G7" t="s">
        <v>36</v>
      </c>
      <c r="H7" t="s">
        <v>42</v>
      </c>
      <c r="J7" t="str">
        <f t="shared" si="1"/>
        <v>CHP [4345] ElB</v>
      </c>
    </row>
    <row r="8" spans="1:10" x14ac:dyDescent="0.25">
      <c r="A8" t="s">
        <v>4</v>
      </c>
      <c r="B8" t="s">
        <v>5</v>
      </c>
      <c r="C8" t="s">
        <v>12</v>
      </c>
      <c r="D8">
        <v>0</v>
      </c>
      <c r="F8">
        <f t="shared" si="0"/>
        <v>0</v>
      </c>
      <c r="G8" t="s">
        <v>36</v>
      </c>
      <c r="H8" t="s">
        <v>43</v>
      </c>
      <c r="J8" t="str">
        <f t="shared" si="1"/>
        <v>CHP [] H2E</v>
      </c>
    </row>
    <row r="9" spans="1:10" x14ac:dyDescent="0.25">
      <c r="A9" t="s">
        <v>4</v>
      </c>
      <c r="B9" t="s">
        <v>5</v>
      </c>
      <c r="C9" t="s">
        <v>13</v>
      </c>
      <c r="D9">
        <v>5081.8259745713103</v>
      </c>
      <c r="F9">
        <f t="shared" si="0"/>
        <v>5082</v>
      </c>
      <c r="G9" t="s">
        <v>36</v>
      </c>
      <c r="H9" t="s">
        <v>44</v>
      </c>
      <c r="J9" t="str">
        <f t="shared" si="1"/>
        <v>CHP [5082] Excess electricity</v>
      </c>
    </row>
    <row r="10" spans="1:10" x14ac:dyDescent="0.25">
      <c r="A10" t="s">
        <v>4</v>
      </c>
      <c r="B10" t="s">
        <v>5</v>
      </c>
      <c r="C10" t="s">
        <v>14</v>
      </c>
      <c r="D10">
        <v>8592.2380729504093</v>
      </c>
      <c r="F10">
        <f t="shared" si="0"/>
        <v>8592</v>
      </c>
      <c r="G10" t="s">
        <v>36</v>
      </c>
      <c r="H10" t="s">
        <v>45</v>
      </c>
      <c r="J10" t="str">
        <f t="shared" si="1"/>
        <v>CHP [8592] Electric demand</v>
      </c>
    </row>
    <row r="11" spans="1:10" x14ac:dyDescent="0.25">
      <c r="A11" t="s">
        <v>4</v>
      </c>
      <c r="B11" t="s">
        <v>5</v>
      </c>
      <c r="C11" t="s">
        <v>15</v>
      </c>
      <c r="D11">
        <v>16612.228182480099</v>
      </c>
      <c r="F11">
        <f t="shared" si="0"/>
        <v>16612</v>
      </c>
      <c r="G11" t="s">
        <v>36</v>
      </c>
      <c r="H11" t="s">
        <v>46</v>
      </c>
      <c r="J11" t="str">
        <f t="shared" si="1"/>
        <v>CHP [16612] Electricity to grid</v>
      </c>
    </row>
    <row r="12" spans="1:10" x14ac:dyDescent="0.25">
      <c r="A12" t="s">
        <v>4</v>
      </c>
      <c r="B12" t="s">
        <v>5</v>
      </c>
      <c r="C12" t="s">
        <v>16</v>
      </c>
      <c r="D12">
        <v>115437.597546497</v>
      </c>
      <c r="E12" s="1">
        <f>D12/1000</f>
        <v>115.437597546497</v>
      </c>
      <c r="F12">
        <f t="shared" si="0"/>
        <v>115438</v>
      </c>
      <c r="G12" t="s">
        <v>48</v>
      </c>
      <c r="H12" t="s">
        <v>36</v>
      </c>
      <c r="J12" t="str">
        <f t="shared" si="1"/>
        <v>Natural Gas [115438] CHP</v>
      </c>
    </row>
    <row r="13" spans="1:10" x14ac:dyDescent="0.25">
      <c r="D13">
        <f>D12-SUM(D2:D11)</f>
        <v>24011.020289671258</v>
      </c>
      <c r="F13">
        <f t="shared" si="0"/>
        <v>24011</v>
      </c>
      <c r="G13" t="s">
        <v>36</v>
      </c>
      <c r="H13" t="s">
        <v>47</v>
      </c>
      <c r="J13" t="str">
        <f t="shared" si="1"/>
        <v>CHP [24011] Environment</v>
      </c>
    </row>
    <row r="14" spans="1:10" x14ac:dyDescent="0.25">
      <c r="A14" t="s">
        <v>4</v>
      </c>
      <c r="B14" t="s">
        <v>5</v>
      </c>
      <c r="C14" t="s">
        <v>17</v>
      </c>
      <c r="D14">
        <v>0</v>
      </c>
      <c r="F14">
        <f t="shared" si="0"/>
        <v>0</v>
      </c>
      <c r="G14" t="s">
        <v>49</v>
      </c>
      <c r="H14" t="s">
        <v>41</v>
      </c>
      <c r="J14" t="str">
        <f t="shared" si="1"/>
        <v>Grid electricity [] Battery</v>
      </c>
    </row>
    <row r="15" spans="1:10" x14ac:dyDescent="0.25">
      <c r="A15" t="s">
        <v>4</v>
      </c>
      <c r="B15" t="s">
        <v>5</v>
      </c>
      <c r="C15" t="s">
        <v>18</v>
      </c>
      <c r="D15">
        <v>59345.877772025102</v>
      </c>
      <c r="F15">
        <f t="shared" si="0"/>
        <v>59346</v>
      </c>
      <c r="G15" t="s">
        <v>49</v>
      </c>
      <c r="H15" t="s">
        <v>42</v>
      </c>
      <c r="J15" t="str">
        <f t="shared" si="1"/>
        <v>Grid electricity [59346] ElB</v>
      </c>
    </row>
    <row r="16" spans="1:10" x14ac:dyDescent="0.25">
      <c r="A16" t="s">
        <v>4</v>
      </c>
      <c r="B16" t="s">
        <v>5</v>
      </c>
      <c r="C16" t="s">
        <v>19</v>
      </c>
      <c r="D16">
        <v>0</v>
      </c>
      <c r="F16">
        <f t="shared" si="0"/>
        <v>0</v>
      </c>
      <c r="G16" t="s">
        <v>49</v>
      </c>
      <c r="H16" t="s">
        <v>43</v>
      </c>
      <c r="J16" t="str">
        <f t="shared" si="1"/>
        <v>Grid electricity [] H2E</v>
      </c>
    </row>
    <row r="17" spans="1:10" x14ac:dyDescent="0.25">
      <c r="A17" t="s">
        <v>4</v>
      </c>
      <c r="B17" t="s">
        <v>5</v>
      </c>
      <c r="C17" t="s">
        <v>20</v>
      </c>
      <c r="D17">
        <v>0</v>
      </c>
      <c r="F17">
        <f t="shared" si="0"/>
        <v>0</v>
      </c>
      <c r="G17" t="s">
        <v>49</v>
      </c>
      <c r="H17" t="s">
        <v>40</v>
      </c>
      <c r="J17" t="str">
        <f t="shared" si="1"/>
        <v>Grid electricity [] Heat pump</v>
      </c>
    </row>
    <row r="18" spans="1:10" x14ac:dyDescent="0.25">
      <c r="A18" t="s">
        <v>4</v>
      </c>
      <c r="B18" t="s">
        <v>5</v>
      </c>
      <c r="C18" t="s">
        <v>21</v>
      </c>
      <c r="D18">
        <v>2354.9587720495801</v>
      </c>
      <c r="E18">
        <f>SUM(D14:D18)/1000</f>
        <v>61.700836544074683</v>
      </c>
      <c r="F18">
        <f t="shared" si="0"/>
        <v>2355</v>
      </c>
      <c r="G18" t="s">
        <v>49</v>
      </c>
      <c r="H18" t="s">
        <v>45</v>
      </c>
      <c r="J18" t="str">
        <f t="shared" si="1"/>
        <v>Grid electricity [2355] Electric demand</v>
      </c>
    </row>
    <row r="19" spans="1:10" x14ac:dyDescent="0.25">
      <c r="A19" t="s">
        <v>4</v>
      </c>
      <c r="B19" t="s">
        <v>5</v>
      </c>
      <c r="C19" t="s">
        <v>22</v>
      </c>
      <c r="D19">
        <v>27462.5057011258</v>
      </c>
      <c r="F19">
        <f t="shared" si="0"/>
        <v>27463</v>
      </c>
      <c r="G19" t="s">
        <v>42</v>
      </c>
      <c r="H19" t="s">
        <v>37</v>
      </c>
      <c r="J19" t="str">
        <f t="shared" si="1"/>
        <v>ElB [27463] Heat demand</v>
      </c>
    </row>
    <row r="20" spans="1:10" x14ac:dyDescent="0.25">
      <c r="A20" t="s">
        <v>4</v>
      </c>
      <c r="B20" t="s">
        <v>5</v>
      </c>
      <c r="C20" t="s">
        <v>23</v>
      </c>
      <c r="D20">
        <v>35591.450456786799</v>
      </c>
      <c r="F20">
        <f t="shared" si="0"/>
        <v>35591</v>
      </c>
      <c r="G20" t="s">
        <v>42</v>
      </c>
      <c r="H20" t="s">
        <v>50</v>
      </c>
      <c r="J20" t="str">
        <f t="shared" si="1"/>
        <v xml:space="preserve">ElB [35591] TES </v>
      </c>
    </row>
    <row r="21" spans="1:10" x14ac:dyDescent="0.25">
      <c r="A21" t="s">
        <v>4</v>
      </c>
      <c r="B21" t="s">
        <v>5</v>
      </c>
      <c r="C21" t="s">
        <v>24</v>
      </c>
      <c r="D21">
        <v>0</v>
      </c>
      <c r="F21">
        <f t="shared" si="0"/>
        <v>0</v>
      </c>
      <c r="G21" t="s">
        <v>41</v>
      </c>
      <c r="H21" t="s">
        <v>42</v>
      </c>
      <c r="J21" t="str">
        <f t="shared" si="1"/>
        <v>Battery [] ElB</v>
      </c>
    </row>
    <row r="22" spans="1:10" x14ac:dyDescent="0.25">
      <c r="A22" t="s">
        <v>4</v>
      </c>
      <c r="B22" t="s">
        <v>5</v>
      </c>
      <c r="C22" t="s">
        <v>25</v>
      </c>
      <c r="D22">
        <v>0</v>
      </c>
      <c r="F22">
        <f t="shared" si="0"/>
        <v>0</v>
      </c>
      <c r="G22" t="s">
        <v>41</v>
      </c>
      <c r="H22" t="s">
        <v>43</v>
      </c>
      <c r="J22" t="str">
        <f t="shared" si="1"/>
        <v>Battery [] H2E</v>
      </c>
    </row>
    <row r="23" spans="1:10" x14ac:dyDescent="0.25">
      <c r="A23" t="s">
        <v>4</v>
      </c>
      <c r="B23" t="s">
        <v>5</v>
      </c>
      <c r="C23" t="s">
        <v>26</v>
      </c>
      <c r="D23">
        <v>0</v>
      </c>
      <c r="F23">
        <f t="shared" si="0"/>
        <v>0</v>
      </c>
      <c r="G23" t="s">
        <v>41</v>
      </c>
      <c r="H23" t="s">
        <v>40</v>
      </c>
      <c r="J23" t="str">
        <f t="shared" si="1"/>
        <v>Battery [] Heat pump</v>
      </c>
    </row>
    <row r="24" spans="1:10" x14ac:dyDescent="0.25">
      <c r="A24" t="s">
        <v>4</v>
      </c>
      <c r="B24" t="s">
        <v>5</v>
      </c>
      <c r="C24" t="s">
        <v>27</v>
      </c>
      <c r="D24">
        <v>0</v>
      </c>
      <c r="F24">
        <f t="shared" si="0"/>
        <v>0</v>
      </c>
      <c r="G24" t="s">
        <v>41</v>
      </c>
      <c r="H24" t="s">
        <v>45</v>
      </c>
      <c r="J24" t="str">
        <f t="shared" si="1"/>
        <v>Battery [] Electric demand</v>
      </c>
    </row>
    <row r="25" spans="1:10" x14ac:dyDescent="0.25">
      <c r="A25" t="s">
        <v>4</v>
      </c>
      <c r="B25" t="s">
        <v>5</v>
      </c>
      <c r="C25" t="s">
        <v>28</v>
      </c>
      <c r="D25">
        <v>0</v>
      </c>
      <c r="F25">
        <f t="shared" si="0"/>
        <v>0</v>
      </c>
      <c r="G25" t="s">
        <v>41</v>
      </c>
      <c r="H25" t="s">
        <v>51</v>
      </c>
      <c r="J25" t="str">
        <f t="shared" si="1"/>
        <v>Battery [] Grid electric demand</v>
      </c>
    </row>
    <row r="26" spans="1:10" x14ac:dyDescent="0.25">
      <c r="A26" t="s">
        <v>4</v>
      </c>
      <c r="B26" t="s">
        <v>5</v>
      </c>
      <c r="C26" t="s">
        <v>29</v>
      </c>
      <c r="D26">
        <v>37856.474521874799</v>
      </c>
      <c r="F26">
        <f t="shared" si="0"/>
        <v>37856</v>
      </c>
      <c r="G26" t="s">
        <v>50</v>
      </c>
      <c r="H26" t="s">
        <v>37</v>
      </c>
      <c r="J26" t="str">
        <f t="shared" si="1"/>
        <v>TES  [37856] Heat demand</v>
      </c>
    </row>
    <row r="27" spans="1:10" x14ac:dyDescent="0.25">
      <c r="A27" t="s">
        <v>4</v>
      </c>
      <c r="B27" t="s">
        <v>5</v>
      </c>
      <c r="C27" t="s">
        <v>30</v>
      </c>
      <c r="D27">
        <v>0</v>
      </c>
      <c r="F27">
        <f t="shared" si="0"/>
        <v>0</v>
      </c>
      <c r="G27" t="s">
        <v>52</v>
      </c>
      <c r="H27" t="s">
        <v>53</v>
      </c>
      <c r="J27" t="str">
        <f t="shared" si="1"/>
        <v>H2 [] H2B</v>
      </c>
    </row>
    <row r="28" spans="1:10" x14ac:dyDescent="0.25">
      <c r="A28" t="s">
        <v>4</v>
      </c>
      <c r="B28" t="s">
        <v>5</v>
      </c>
      <c r="C28" t="s">
        <v>31</v>
      </c>
      <c r="D28">
        <v>0</v>
      </c>
      <c r="F28">
        <f t="shared" si="0"/>
        <v>0</v>
      </c>
      <c r="G28" t="s">
        <v>52</v>
      </c>
      <c r="H28" t="s">
        <v>54</v>
      </c>
      <c r="J28" t="str">
        <f t="shared" si="1"/>
        <v>H2 [] H2S</v>
      </c>
    </row>
    <row r="29" spans="1:10" x14ac:dyDescent="0.25">
      <c r="A29" t="s">
        <v>4</v>
      </c>
      <c r="B29" t="s">
        <v>5</v>
      </c>
      <c r="C29" t="s">
        <v>32</v>
      </c>
      <c r="D29">
        <v>0</v>
      </c>
      <c r="F29">
        <f t="shared" si="0"/>
        <v>0</v>
      </c>
      <c r="G29" t="s">
        <v>53</v>
      </c>
      <c r="H29" t="s">
        <v>37</v>
      </c>
      <c r="J29" t="str">
        <f t="shared" si="1"/>
        <v>H2B [] Heat demand</v>
      </c>
    </row>
    <row r="30" spans="1:10" x14ac:dyDescent="0.25">
      <c r="A30" t="s">
        <v>4</v>
      </c>
      <c r="B30" t="s">
        <v>5</v>
      </c>
      <c r="C30" t="s">
        <v>33</v>
      </c>
      <c r="D30">
        <v>0</v>
      </c>
      <c r="F30">
        <f t="shared" si="0"/>
        <v>0</v>
      </c>
      <c r="G30" t="s">
        <v>54</v>
      </c>
      <c r="H30" t="s">
        <v>53</v>
      </c>
      <c r="J30" t="str">
        <f t="shared" si="1"/>
        <v>H2S [] H2B</v>
      </c>
    </row>
    <row r="31" spans="1:10" x14ac:dyDescent="0.25">
      <c r="A31" t="s">
        <v>4</v>
      </c>
      <c r="B31" t="s">
        <v>5</v>
      </c>
      <c r="C31" t="s">
        <v>34</v>
      </c>
      <c r="D31">
        <v>0</v>
      </c>
      <c r="F31">
        <f t="shared" si="0"/>
        <v>0</v>
      </c>
      <c r="G31" t="s">
        <v>40</v>
      </c>
      <c r="H31" t="s">
        <v>37</v>
      </c>
      <c r="J31" t="str">
        <f t="shared" si="1"/>
        <v>Heat pump [] Heat demand</v>
      </c>
    </row>
    <row r="32" spans="1:10" x14ac:dyDescent="0.25">
      <c r="A32" t="s">
        <v>4</v>
      </c>
      <c r="B32" t="s">
        <v>5</v>
      </c>
      <c r="C32" t="s">
        <v>35</v>
      </c>
      <c r="D32">
        <v>0</v>
      </c>
      <c r="F32">
        <f t="shared" si="0"/>
        <v>0</v>
      </c>
      <c r="G32" t="s">
        <v>40</v>
      </c>
      <c r="H32" t="s">
        <v>38</v>
      </c>
      <c r="J32" t="str">
        <f t="shared" si="1"/>
        <v>Heat pump [] TES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4B01A1-2754-4867-B99D-83FFF4623222}">
  <ds:schemaRefs>
    <ds:schemaRef ds:uri="9295ff14-5299-45a3-9aa2-e8a0c99ab2a2"/>
    <ds:schemaRef ds:uri="c967e22a-ff23-4b5d-ae13-dea9ea563cc0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315040B-3A49-4E4E-A33E-954807C214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5ff14-5299-45a3-9aa2-e8a0c99ab2a2"/>
    <ds:schemaRef ds:uri="c967e22a-ff23-4b5d-ae13-dea9ea563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7455F1-A59F-4687-9399-A87D6A39B3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aggregated_energyflows_PI_MeanL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2024-10-16T08:25:27Z</dcterms:created>
  <dcterms:modified xsi:type="dcterms:W3CDTF">2024-12-05T15:00:37Z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